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alton.ITCNP\Downloads\"/>
    </mc:Choice>
  </mc:AlternateContent>
  <xr:revisionPtr revIDLastSave="0" documentId="13_ncr:1_{E3DD98B4-6284-438C-ADE3-4E3BF39CD08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ad Me" sheetId="1" r:id="rId1"/>
    <sheet name="Grant Budget" sheetId="2" r:id="rId2"/>
    <sheet name="DIY vs Bundle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" i="3" l="1"/>
  <c r="H16" i="2"/>
  <c r="G16" i="2"/>
  <c r="F16" i="2"/>
  <c r="E16" i="2"/>
  <c r="D16" i="2"/>
  <c r="H15" i="2"/>
  <c r="G15" i="2"/>
  <c r="F15" i="2"/>
  <c r="E15" i="2"/>
  <c r="D15" i="2"/>
  <c r="I15" i="2" s="1"/>
  <c r="H14" i="2"/>
  <c r="G14" i="2"/>
  <c r="F14" i="2"/>
  <c r="E14" i="2"/>
  <c r="D14" i="2"/>
  <c r="H13" i="2"/>
  <c r="G13" i="2"/>
  <c r="F13" i="2"/>
  <c r="E13" i="2"/>
  <c r="D13" i="2"/>
  <c r="I13" i="2" s="1"/>
  <c r="H12" i="2"/>
  <c r="G12" i="2"/>
  <c r="F12" i="2"/>
  <c r="E12" i="2"/>
  <c r="D12" i="2"/>
  <c r="H11" i="2"/>
  <c r="G11" i="2"/>
  <c r="F11" i="2"/>
  <c r="E11" i="2"/>
  <c r="D11" i="2"/>
  <c r="I11" i="2" s="1"/>
  <c r="I16" i="2" l="1"/>
  <c r="G17" i="2"/>
  <c r="G18" i="2" s="1"/>
  <c r="G19" i="2" s="1"/>
  <c r="I14" i="2"/>
  <c r="H17" i="2"/>
  <c r="F5" i="3" s="1"/>
  <c r="F7" i="3" s="1"/>
  <c r="F8" i="3" s="1"/>
  <c r="I12" i="2"/>
  <c r="E17" i="2"/>
  <c r="E18" i="2" s="1"/>
  <c r="F17" i="2"/>
  <c r="D5" i="3" s="1"/>
  <c r="D7" i="3" s="1"/>
  <c r="D8" i="3" s="1"/>
  <c r="D17" i="2"/>
  <c r="H18" i="2" l="1"/>
  <c r="H19" i="2" s="1"/>
  <c r="E5" i="3"/>
  <c r="E7" i="3" s="1"/>
  <c r="E8" i="3" s="1"/>
  <c r="C5" i="3"/>
  <c r="C7" i="3" s="1"/>
  <c r="C8" i="3" s="1"/>
  <c r="F18" i="2"/>
  <c r="F19" i="2" s="1"/>
  <c r="E19" i="2"/>
  <c r="I17" i="2"/>
  <c r="D18" i="2"/>
  <c r="B5" i="3"/>
  <c r="I18" i="2" l="1"/>
  <c r="I19" i="2" s="1"/>
  <c r="D19" i="2"/>
  <c r="B7" i="3"/>
  <c r="B8" i="3" s="1"/>
  <c r="G5" i="3"/>
  <c r="G7" i="3" s="1"/>
  <c r="G8" i="3" s="1"/>
</calcChain>
</file>

<file path=xl/sharedStrings.xml><?xml version="1.0" encoding="utf-8"?>
<sst xmlns="http://schemas.openxmlformats.org/spreadsheetml/2006/main" count="77" uniqueCount="66">
  <si>
    <t>GovDataHosting  —  FISMA Grant Budget Template</t>
  </si>
  <si>
    <t>Education &amp; Non-Profit  ·  Federally Funded Research  ·  Multi-Year Compliance Budget</t>
  </si>
  <si>
    <t>Purpose</t>
  </si>
  <si>
    <t>Use this workbook to build a defensible, multi-year FISMA compliance budget for a federal research grant proposal. Enter your scoped figures in the blue input cells; the Year 1–Year 5 columns, escalation, Facilities &amp; Administrative (F&amp;A / indirect) costs, and totals calculate automatically. The categories mirror Section 3 of the FISMA Grant Guide.</t>
  </si>
  <si>
    <t>How to use it</t>
  </si>
  <si>
    <t>1.  Open the 'Grant Budget' tab and set the three assumptions at top: F&amp;A/indirect rate, annual escalation, and period of performance (1–5 years).</t>
  </si>
  <si>
    <t>2.  Edit the blue unit-cost cells (monthly rate or one-time) for each line item. One-time costs land in Year 1; recurring costs escalate each year.</t>
  </si>
  <si>
    <t>3.  Years beyond your period of performance zero out automatically when you lower the 'years' assumption.</t>
  </si>
  <si>
    <t>4.  Review the 'DIY vs Bundled' tab to frame the single-line-item advantage in your budget justification.</t>
  </si>
  <si>
    <t>5.  Confirm F&amp;A / MTDC treatment of managed cloud costs with your sponsored-programs office before submission.</t>
  </si>
  <si>
    <t>Cell color legend</t>
  </si>
  <si>
    <t>Blue text</t>
  </si>
  <si>
    <t>Inputs you edit (rates, unit costs, assumptions).</t>
  </si>
  <si>
    <t>Black text</t>
  </si>
  <si>
    <t>Calculated by formula — do not overwrite.</t>
  </si>
  <si>
    <t>Green text</t>
  </si>
  <si>
    <t>Links pulled from another tab.</t>
  </si>
  <si>
    <t>⚠  Illustrative estimates — not a quote</t>
  </si>
  <si>
    <t>All figures in this template are illustrative estimates for planning only. They are not a quote, a commitment, or financial or legal advice. Actual pricing depends on system scope, FIPS 199 impact level, and configuration. Confirm figures with GovDataHosting and validate budget treatment with your sponsored-programs office.</t>
  </si>
  <si>
    <t>FedRAMP High (Class D) Certified  ·  DoD IL2 Authorized  ·  NIST 800-53 Rev 5 High  ·  SOC 2 Type II</t>
  </si>
  <si>
    <t>A Division of IT-CNP, Inc.  ·  Founded 2001  ·  800-967-1004  ·  U.S. Cloud Data Centers Only</t>
  </si>
  <si>
    <t>Education &amp; Non-Profit  ·  Multi-Year Compliance Budget (illustrative)</t>
  </si>
  <si>
    <t>ASSUMPTIONS  —  edit the blue cells</t>
  </si>
  <si>
    <t>F&amp;A / Indirect rate (applied to direct)</t>
  </si>
  <si>
    <t>Applied to direct costs below. Confirm MTDC treatment of managed cloud with your sponsored-programs office.</t>
  </si>
  <si>
    <t>Annual escalation (recurring costs)</t>
  </si>
  <si>
    <t>Compounded on recurring costs from Year 2 onward. One-time costs are not escalated.</t>
  </si>
  <si>
    <t>Period of performance (years)</t>
  </si>
  <si>
    <t>Set 1–5. Years beyond this value zero out automatically.</t>
  </si>
  <si>
    <t>BUDGET DETAIL  —  illustrative unit costs in blue</t>
  </si>
  <si>
    <t>Budget Line Item</t>
  </si>
  <si>
    <t>Monthly Rate</t>
  </si>
  <si>
    <t>One-Time</t>
  </si>
  <si>
    <t>Year 1</t>
  </si>
  <si>
    <t>Year 2</t>
  </si>
  <si>
    <t>Year 3</t>
  </si>
  <si>
    <t>Year 4</t>
  </si>
  <si>
    <t>Year 5</t>
  </si>
  <si>
    <t>5-Yr Total</t>
  </si>
  <si>
    <t>One-time onboarding &amp; setup</t>
  </si>
  <si>
    <t>Hosting &amp; infrastructure</t>
  </si>
  <si>
    <t>IaaS management &amp; administration</t>
  </si>
  <si>
    <t>Bundled compliance services (ISSO, security eng.)</t>
  </si>
  <si>
    <t>ATO &amp; 3PAO assessment support</t>
  </si>
  <si>
    <t>Continuous monitoring (ConMon) — 24/7 U.S. SOC</t>
  </si>
  <si>
    <t>Subtotal — Direct Costs</t>
  </si>
  <si>
    <t>F&amp;A / Indirect (rate × direct costs)</t>
  </si>
  <si>
    <t>TOTAL PROJECT COST</t>
  </si>
  <si>
    <t>One-time costs are budgeted in Year 1 only; recurring costs escalate from Year 2 using the escalation assumption.</t>
  </si>
  <si>
    <t>⚠  Illustrative estimates for planning only — not a quote, commitment, or financial/legal advice. Actual pricing depends on scope, FIPS 199 impact level, and configuration. F&amp;A is shown on total direct costs for simplicity; your institution's MTDC base may exclude certain items. Confirm with GovDataHosting and your sponsored-programs office.</t>
  </si>
  <si>
    <t>DIY vs. Bundled — Illustrative Cost Comparison</t>
  </si>
  <si>
    <t>Why a single managed line item simplifies your budget justification</t>
  </si>
  <si>
    <t>Approach</t>
  </si>
  <si>
    <t>Bundled managed service (direct, from Grant Budget)</t>
  </si>
  <si>
    <t>In-house / multi-vendor compliance (illustrative)</t>
  </si>
  <si>
    <t>Illustrative difference (DIY − bundled)</t>
  </si>
  <si>
    <t>Illustrative % difference vs. DIY</t>
  </si>
  <si>
    <t>What in-house / multi-vendor compliance typically has to cover</t>
  </si>
  <si>
    <t>▸</t>
  </si>
  <si>
    <t>Security engineering and configuration of the hardened environment</t>
  </si>
  <si>
    <t>ISSO support and System Security Plan (SSP) maintenance</t>
  </si>
  <si>
    <t>Vulnerability scanning tools and continuous-monitoring licensing</t>
  </si>
  <si>
    <t>Independent 3PAO / assessment coordination and evidence collection</t>
  </si>
  <si>
    <t>POA&amp;M management and monthly ConMon reporting to the agency</t>
  </si>
  <si>
    <t>⚠  Illustrative estimates only — not a quote. DIY figures represent the multiple staff, tooling, and assessment costs an institution typically absorbs to meet FISMA in-house; universities frequently report FISMA adds roughly 35% or more to technology costs. Replace with your institution's own estimates. Bundled figures link from the Grant Budget tab. Not financial or legal advice.</t>
  </si>
  <si>
    <t>FedRAMP High (Class D) Certified  ·  DoD IL2 Authorized  ·  800-967-1004  ·  govdatahosting.com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</si>
</sst>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$#,##0;&quot;($&quot;#,##0\);\-"/>
  </numFmts>
  <fonts count="22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i/>
      <sz val="10"/>
      <color rgb="FFD9560F"/>
      <name val="Arial"/>
      <charset val="1"/>
    </font>
    <font>
      <b/>
      <sz val="12"/>
      <color rgb="FF0A2540"/>
      <name val="Arial"/>
      <charset val="1"/>
    </font>
    <font>
      <sz val="10"/>
      <color rgb="FF20303F"/>
      <name val="Arial"/>
      <charset val="1"/>
    </font>
    <font>
      <b/>
      <sz val="10"/>
      <color rgb="FF0000FF"/>
      <name val="Arial"/>
      <charset val="1"/>
    </font>
    <font>
      <b/>
      <sz val="10"/>
      <color rgb="FF20303F"/>
      <name val="Arial"/>
      <charset val="1"/>
    </font>
    <font>
      <b/>
      <sz val="10"/>
      <color rgb="FF008000"/>
      <name val="Arial"/>
      <charset val="1"/>
    </font>
    <font>
      <b/>
      <sz val="11"/>
      <color rgb="FFD9560F"/>
      <name val="Arial"/>
      <charset val="1"/>
    </font>
    <font>
      <b/>
      <sz val="9"/>
      <color rgb="FF0A2540"/>
      <name val="Arial"/>
      <charset val="1"/>
    </font>
    <font>
      <sz val="9"/>
      <color rgb="FF5B6B7B"/>
      <name val="Arial"/>
      <charset val="1"/>
    </font>
    <font>
      <b/>
      <sz val="15"/>
      <color rgb="FFFFFFFF"/>
      <name val="Arial"/>
      <charset val="1"/>
    </font>
    <font>
      <sz val="10"/>
      <color rgb="FFFFFFFF"/>
      <name val="Arial"/>
      <charset val="1"/>
    </font>
    <font>
      <b/>
      <sz val="10"/>
      <color rgb="FFFFFFFF"/>
      <name val="Arial"/>
      <charset val="1"/>
    </font>
    <font>
      <sz val="10"/>
      <color rgb="FF0000FF"/>
      <name val="Arial"/>
      <charset val="1"/>
    </font>
    <font>
      <i/>
      <sz val="9"/>
      <color rgb="FF5B6B7B"/>
      <name val="Arial"/>
      <charset val="1"/>
    </font>
    <font>
      <b/>
      <sz val="11"/>
      <color rgb="FFFFFFFF"/>
      <name val="Arial"/>
      <charset val="1"/>
    </font>
    <font>
      <sz val="9"/>
      <color rgb="FFD9560F"/>
      <name val="Arial"/>
      <charset val="1"/>
    </font>
    <font>
      <sz val="10"/>
      <color rgb="FF008000"/>
      <name val="Arial"/>
      <charset val="1"/>
    </font>
    <font>
      <b/>
      <sz val="11"/>
      <color rgb="FF0A2540"/>
      <name val="Arial"/>
      <charset val="1"/>
    </font>
    <font>
      <sz val="10"/>
      <color rgb="FFFF6B35"/>
      <name val="Arial"/>
      <charset val="1"/>
    </font>
    <font>
      <sz val="10"/>
      <color rgb="FFD9560F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0A2540"/>
        <bgColor rgb="FF20303F"/>
      </patternFill>
    </fill>
    <fill>
      <patternFill patternType="solid">
        <fgColor rgb="FFFBEEE6"/>
        <bgColor rgb="FFFFF7E0"/>
      </patternFill>
    </fill>
    <fill>
      <patternFill patternType="solid">
        <fgColor rgb="FF1E3A5F"/>
        <bgColor rgb="FF20303F"/>
      </patternFill>
    </fill>
    <fill>
      <patternFill patternType="solid">
        <fgColor rgb="FFD9560F"/>
        <bgColor rgb="FFFF6B35"/>
      </patternFill>
    </fill>
    <fill>
      <patternFill patternType="solid">
        <fgColor rgb="FFFFF7E0"/>
        <bgColor rgb="FFFBEEE6"/>
      </patternFill>
    </fill>
    <fill>
      <patternFill patternType="solid">
        <fgColor rgb="FFFFFFFF"/>
        <bgColor rgb="FFFFF7E0"/>
      </patternFill>
    </fill>
    <fill>
      <patternFill patternType="solid">
        <fgColor rgb="FFEAF0F7"/>
        <bgColor rgb="FFFBEEE6"/>
      </patternFill>
    </fill>
  </fills>
  <borders count="4">
    <border>
      <left/>
      <right/>
      <top/>
      <bottom/>
      <diagonal/>
    </border>
    <border>
      <left style="thin">
        <color rgb="FFD5DCE6"/>
      </left>
      <right style="thin">
        <color rgb="FFD5DCE6"/>
      </right>
      <top style="thin">
        <color rgb="FFD5DCE6"/>
      </top>
      <bottom style="thin">
        <color rgb="FFD5DCE6"/>
      </bottom>
      <diagonal/>
    </border>
    <border>
      <left style="thin">
        <color rgb="FFD5DCE6"/>
      </left>
      <right/>
      <top style="thin">
        <color rgb="FFD5DCE6"/>
      </top>
      <bottom style="thin">
        <color rgb="FFD5DCE6"/>
      </bottom>
      <diagonal/>
    </border>
    <border>
      <left style="thin">
        <color rgb="FFD5DCE6"/>
      </left>
      <right/>
      <top style="thin">
        <color rgb="FFD5DCE6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5" fillId="0" borderId="0" xfId="0" applyFont="1" applyAlignment="1">
      <alignment horizontal="left" vertical="top"/>
    </xf>
    <xf numFmtId="0" fontId="15" fillId="0" borderId="2" xfId="0" applyFont="1" applyBorder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4" fillId="3" borderId="3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center" vertical="center"/>
    </xf>
    <xf numFmtId="1" fontId="14" fillId="6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165" fontId="14" fillId="6" borderId="1" xfId="0" applyNumberFormat="1" applyFont="1" applyFill="1" applyBorder="1" applyAlignment="1">
      <alignment horizontal="center" vertical="center"/>
    </xf>
    <xf numFmtId="165" fontId="4" fillId="7" borderId="1" xfId="0" applyNumberFormat="1" applyFont="1" applyFill="1" applyBorder="1" applyAlignment="1">
      <alignment horizontal="center" vertical="center"/>
    </xf>
    <xf numFmtId="165" fontId="6" fillId="7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65" fontId="4" fillId="3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vertical="top"/>
    </xf>
    <xf numFmtId="165" fontId="6" fillId="8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165" fontId="4" fillId="0" borderId="1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top"/>
    </xf>
    <xf numFmtId="165" fontId="16" fillId="2" borderId="1" xfId="0" applyNumberFormat="1" applyFont="1" applyFill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3" borderId="3" xfId="0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21" fillId="3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0"/>
      <rgbColor rgb="FFEAF0F7"/>
      <rgbColor rgb="FF660066"/>
      <rgbColor rgb="FFFF8080"/>
      <rgbColor rgb="FF0066CC"/>
      <rgbColor rgb="FFD5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BEEE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B35"/>
      <rgbColor rgb="FF5B6B7B"/>
      <rgbColor rgb="FF969696"/>
      <rgbColor rgb="FF0A2540"/>
      <rgbColor rgb="FF339966"/>
      <rgbColor rgb="FF003300"/>
      <rgbColor rgb="FF333300"/>
      <rgbColor rgb="FFD9560F"/>
      <rgbColor rgb="FF993366"/>
      <rgbColor rgb="FF1E3A5F"/>
      <rgbColor rgb="FF2030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27"/>
  <sheetViews>
    <sheetView showGridLines="0" tabSelected="1" zoomScaleNormal="100" workbookViewId="0">
      <selection activeCell="B6" sqref="B6:G8"/>
    </sheetView>
  </sheetViews>
  <sheetFormatPr defaultColWidth="8.7109375" defaultRowHeight="15" x14ac:dyDescent="0.25"/>
  <cols>
    <col min="1" max="1" width="2" customWidth="1"/>
    <col min="2" max="2" width="26" customWidth="1"/>
    <col min="3" max="6" width="22" customWidth="1"/>
    <col min="7" max="7" width="18" customWidth="1"/>
    <col min="8" max="8" width="2" customWidth="1"/>
  </cols>
  <sheetData>
    <row r="2" spans="2:7" ht="30" customHeight="1" x14ac:dyDescent="0.25">
      <c r="B2" s="14" t="s">
        <v>0</v>
      </c>
      <c r="C2" s="14"/>
      <c r="D2" s="14"/>
      <c r="E2" s="14"/>
      <c r="F2" s="14"/>
      <c r="G2" s="14"/>
    </row>
    <row r="3" spans="2:7" ht="18" customHeight="1" x14ac:dyDescent="0.25">
      <c r="B3" s="13" t="s">
        <v>1</v>
      </c>
      <c r="C3" s="13"/>
      <c r="D3" s="13"/>
      <c r="E3" s="13"/>
      <c r="F3" s="13"/>
      <c r="G3" s="13"/>
    </row>
    <row r="5" spans="2:7" ht="15.75" x14ac:dyDescent="0.25">
      <c r="B5" s="12" t="s">
        <v>2</v>
      </c>
      <c r="C5" s="12"/>
      <c r="D5" s="12"/>
      <c r="E5" s="12"/>
      <c r="F5" s="12"/>
      <c r="G5" s="12"/>
    </row>
    <row r="6" spans="2:7" ht="51.75" customHeight="1" x14ac:dyDescent="0.25">
      <c r="B6" s="11" t="s">
        <v>3</v>
      </c>
      <c r="C6" s="11"/>
      <c r="D6" s="11"/>
      <c r="E6" s="11"/>
      <c r="F6" s="11"/>
      <c r="G6" s="11"/>
    </row>
    <row r="7" spans="2:7" x14ac:dyDescent="0.25">
      <c r="B7" s="11"/>
      <c r="C7" s="11"/>
      <c r="D7" s="11"/>
      <c r="E7" s="11"/>
      <c r="F7" s="11"/>
      <c r="G7" s="11"/>
    </row>
    <row r="8" spans="2:7" x14ac:dyDescent="0.25">
      <c r="B8" s="11"/>
      <c r="C8" s="11"/>
      <c r="D8" s="11"/>
      <c r="E8" s="11"/>
      <c r="F8" s="11"/>
      <c r="G8" s="11"/>
    </row>
    <row r="10" spans="2:7" ht="15.75" x14ac:dyDescent="0.25">
      <c r="B10" s="12" t="s">
        <v>4</v>
      </c>
      <c r="C10" s="12"/>
      <c r="D10" s="12"/>
      <c r="E10" s="12"/>
      <c r="F10" s="12"/>
      <c r="G10" s="12"/>
    </row>
    <row r="11" spans="2:7" ht="25.5" customHeight="1" x14ac:dyDescent="0.25">
      <c r="B11" s="11" t="s">
        <v>5</v>
      </c>
      <c r="C11" s="11"/>
      <c r="D11" s="11"/>
      <c r="E11" s="11"/>
      <c r="F11" s="11"/>
      <c r="G11" s="11"/>
    </row>
    <row r="12" spans="2:7" ht="25.5" customHeight="1" x14ac:dyDescent="0.25">
      <c r="B12" s="11" t="s">
        <v>6</v>
      </c>
      <c r="C12" s="11"/>
      <c r="D12" s="11"/>
      <c r="E12" s="11"/>
      <c r="F12" s="11"/>
      <c r="G12" s="11"/>
    </row>
    <row r="13" spans="2:7" ht="25.5" customHeight="1" x14ac:dyDescent="0.25">
      <c r="B13" s="11" t="s">
        <v>7</v>
      </c>
      <c r="C13" s="11"/>
      <c r="D13" s="11"/>
      <c r="E13" s="11"/>
      <c r="F13" s="11"/>
      <c r="G13" s="11"/>
    </row>
    <row r="14" spans="2:7" ht="25.5" customHeight="1" x14ac:dyDescent="0.25">
      <c r="B14" s="11" t="s">
        <v>8</v>
      </c>
      <c r="C14" s="11"/>
      <c r="D14" s="11"/>
      <c r="E14" s="11"/>
      <c r="F14" s="11"/>
      <c r="G14" s="11"/>
    </row>
    <row r="15" spans="2:7" ht="25.5" customHeight="1" x14ac:dyDescent="0.25">
      <c r="B15" s="11" t="s">
        <v>9</v>
      </c>
      <c r="C15" s="11"/>
      <c r="D15" s="11"/>
      <c r="E15" s="11"/>
      <c r="F15" s="11"/>
      <c r="G15" s="11"/>
    </row>
    <row r="17" spans="2:7" ht="15.75" x14ac:dyDescent="0.25">
      <c r="B17" s="12" t="s">
        <v>10</v>
      </c>
      <c r="C17" s="12"/>
      <c r="D17" s="12"/>
      <c r="E17" s="12"/>
      <c r="F17" s="12"/>
      <c r="G17" s="12"/>
    </row>
    <row r="18" spans="2:7" x14ac:dyDescent="0.25">
      <c r="B18" s="15" t="s">
        <v>11</v>
      </c>
      <c r="C18" s="10" t="s">
        <v>12</v>
      </c>
      <c r="D18" s="10"/>
      <c r="E18" s="10"/>
      <c r="F18" s="10"/>
      <c r="G18" s="10"/>
    </row>
    <row r="19" spans="2:7" x14ac:dyDescent="0.25">
      <c r="B19" s="16" t="s">
        <v>13</v>
      </c>
      <c r="C19" s="10" t="s">
        <v>14</v>
      </c>
      <c r="D19" s="10"/>
      <c r="E19" s="10"/>
      <c r="F19" s="10"/>
      <c r="G19" s="10"/>
    </row>
    <row r="20" spans="2:7" x14ac:dyDescent="0.25">
      <c r="B20" s="17" t="s">
        <v>15</v>
      </c>
      <c r="C20" s="10" t="s">
        <v>16</v>
      </c>
      <c r="D20" s="10"/>
      <c r="E20" s="10"/>
      <c r="F20" s="10"/>
      <c r="G20" s="10"/>
    </row>
    <row r="22" spans="2:7" x14ac:dyDescent="0.25">
      <c r="B22" s="9" t="s">
        <v>17</v>
      </c>
      <c r="C22" s="9"/>
      <c r="D22" s="9"/>
      <c r="E22" s="9"/>
      <c r="F22" s="9"/>
      <c r="G22" s="9"/>
    </row>
    <row r="23" spans="2:7" ht="48" customHeight="1" x14ac:dyDescent="0.25">
      <c r="B23" s="8" t="s">
        <v>18</v>
      </c>
      <c r="C23" s="8"/>
      <c r="D23" s="8"/>
      <c r="E23" s="8"/>
      <c r="F23" s="8"/>
      <c r="G23" s="8"/>
    </row>
    <row r="24" spans="2:7" x14ac:dyDescent="0.25">
      <c r="B24" s="8"/>
      <c r="C24" s="8"/>
      <c r="D24" s="8"/>
      <c r="E24" s="8"/>
      <c r="F24" s="8"/>
      <c r="G24" s="8"/>
    </row>
    <row r="26" spans="2:7" x14ac:dyDescent="0.25">
      <c r="B26" s="7" t="s">
        <v>19</v>
      </c>
      <c r="C26" s="7"/>
      <c r="D26" s="7"/>
      <c r="E26" s="7"/>
      <c r="F26" s="7"/>
      <c r="G26" s="7"/>
    </row>
    <row r="27" spans="2:7" x14ac:dyDescent="0.25">
      <c r="B27" s="6" t="s">
        <v>20</v>
      </c>
      <c r="C27" s="6"/>
      <c r="D27" s="6"/>
      <c r="E27" s="6"/>
      <c r="F27" s="6"/>
      <c r="G27" s="6"/>
    </row>
  </sheetData>
  <mergeCells count="18">
    <mergeCell ref="B23:G24"/>
    <mergeCell ref="B26:G26"/>
    <mergeCell ref="B27:G27"/>
    <mergeCell ref="B17:G17"/>
    <mergeCell ref="C18:G18"/>
    <mergeCell ref="C19:G19"/>
    <mergeCell ref="C20:G20"/>
    <mergeCell ref="B22:G22"/>
    <mergeCell ref="B11:G11"/>
    <mergeCell ref="B12:G12"/>
    <mergeCell ref="B13:G13"/>
    <mergeCell ref="B14:G14"/>
    <mergeCell ref="B15:G15"/>
    <mergeCell ref="B2:G2"/>
    <mergeCell ref="B3:G3"/>
    <mergeCell ref="B5:G5"/>
    <mergeCell ref="B6:G8"/>
    <mergeCell ref="B10:G10"/>
  </mergeCells>
  <printOptions horizontalCentered="1"/>
  <pageMargins left="0.4" right="0.4" top="0.5" bottom="0.5" header="0.511811023622047" footer="0.511811023622047"/>
  <pageSetup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showGridLines="0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B12" sqref="B12"/>
    </sheetView>
  </sheetViews>
  <sheetFormatPr defaultColWidth="8.7109375" defaultRowHeight="15" x14ac:dyDescent="0.25"/>
  <cols>
    <col min="1" max="1" width="50" customWidth="1"/>
    <col min="2" max="2" width="13" customWidth="1"/>
    <col min="3" max="8" width="12" customWidth="1"/>
    <col min="9" max="9" width="13" customWidth="1"/>
  </cols>
  <sheetData>
    <row r="1" spans="1:9" ht="27.7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18" customHeight="1" x14ac:dyDescent="0.25">
      <c r="A2" s="4" t="s">
        <v>21</v>
      </c>
      <c r="B2" s="4"/>
      <c r="C2" s="4"/>
      <c r="D2" s="4"/>
      <c r="E2" s="4"/>
      <c r="F2" s="4"/>
      <c r="G2" s="4"/>
      <c r="H2" s="4"/>
      <c r="I2" s="4"/>
    </row>
    <row r="4" spans="1:9" x14ac:dyDescent="0.25">
      <c r="A4" s="3" t="s">
        <v>22</v>
      </c>
      <c r="B4" s="3"/>
      <c r="C4" s="3"/>
      <c r="D4" s="3"/>
      <c r="E4" s="3"/>
      <c r="F4" s="3"/>
      <c r="G4" s="3"/>
      <c r="H4" s="3"/>
      <c r="I4" s="3"/>
    </row>
    <row r="5" spans="1:9" x14ac:dyDescent="0.25">
      <c r="A5" s="18" t="s">
        <v>23</v>
      </c>
      <c r="B5" s="19">
        <v>0.55000000000000004</v>
      </c>
      <c r="C5" s="2" t="s">
        <v>24</v>
      </c>
      <c r="D5" s="2"/>
      <c r="E5" s="2"/>
      <c r="F5" s="2"/>
      <c r="G5" s="2"/>
      <c r="H5" s="2"/>
      <c r="I5" s="2"/>
    </row>
    <row r="6" spans="1:9" x14ac:dyDescent="0.25">
      <c r="A6" s="18" t="s">
        <v>25</v>
      </c>
      <c r="B6" s="19">
        <v>0.03</v>
      </c>
      <c r="C6" s="2" t="s">
        <v>26</v>
      </c>
      <c r="D6" s="2"/>
      <c r="E6" s="2"/>
      <c r="F6" s="2"/>
      <c r="G6" s="2"/>
      <c r="H6" s="2"/>
      <c r="I6" s="2"/>
    </row>
    <row r="7" spans="1:9" x14ac:dyDescent="0.25">
      <c r="A7" s="18" t="s">
        <v>27</v>
      </c>
      <c r="B7" s="20">
        <v>5</v>
      </c>
      <c r="C7" s="2" t="s">
        <v>28</v>
      </c>
      <c r="D7" s="2"/>
      <c r="E7" s="2"/>
      <c r="F7" s="2"/>
      <c r="G7" s="2"/>
      <c r="H7" s="2"/>
      <c r="I7" s="2"/>
    </row>
    <row r="9" spans="1:9" x14ac:dyDescent="0.25">
      <c r="A9" s="3" t="s">
        <v>29</v>
      </c>
      <c r="B9" s="3"/>
      <c r="C9" s="3"/>
      <c r="D9" s="3"/>
      <c r="E9" s="3"/>
      <c r="F9" s="3"/>
      <c r="G9" s="3"/>
      <c r="H9" s="3"/>
      <c r="I9" s="3"/>
    </row>
    <row r="10" spans="1:9" ht="21.75" customHeight="1" x14ac:dyDescent="0.25">
      <c r="A10" s="21" t="s">
        <v>30</v>
      </c>
      <c r="B10" s="22" t="s">
        <v>31</v>
      </c>
      <c r="C10" s="22" t="s">
        <v>32</v>
      </c>
      <c r="D10" s="22" t="s">
        <v>33</v>
      </c>
      <c r="E10" s="22" t="s">
        <v>34</v>
      </c>
      <c r="F10" s="22" t="s">
        <v>35</v>
      </c>
      <c r="G10" s="22" t="s">
        <v>36</v>
      </c>
      <c r="H10" s="22" t="s">
        <v>37</v>
      </c>
      <c r="I10" s="22" t="s">
        <v>38</v>
      </c>
    </row>
    <row r="11" spans="1:9" x14ac:dyDescent="0.25">
      <c r="A11" s="23" t="s">
        <v>39</v>
      </c>
      <c r="B11" s="24">
        <v>0</v>
      </c>
      <c r="C11" s="24">
        <v>38000</v>
      </c>
      <c r="D11" s="25">
        <f t="shared" ref="D11:D16" si="0">IF($B$7&gt;=1, C11+B11*12, 0)</f>
        <v>38000</v>
      </c>
      <c r="E11" s="25">
        <f t="shared" ref="E11:E16" si="1">IF($B$7&gt;=2, B11*12*(1+$B$6)^1, 0)</f>
        <v>0</v>
      </c>
      <c r="F11" s="25">
        <f t="shared" ref="F11:F16" si="2">IF($B$7&gt;=3, B11*12*(1+$B$6)^2, 0)</f>
        <v>0</v>
      </c>
      <c r="G11" s="25">
        <f t="shared" ref="G11:G16" si="3">IF($B$7&gt;=4, B11*12*(1+$B$6)^3, 0)</f>
        <v>0</v>
      </c>
      <c r="H11" s="25">
        <f t="shared" ref="H11:H16" si="4">IF($B$7&gt;=5, B11*12*(1+$B$6)^4, 0)</f>
        <v>0</v>
      </c>
      <c r="I11" s="26">
        <f t="shared" ref="I11:I18" si="5">SUM(D11:H11)</f>
        <v>38000</v>
      </c>
    </row>
    <row r="12" spans="1:9" x14ac:dyDescent="0.25">
      <c r="A12" s="27" t="s">
        <v>40</v>
      </c>
      <c r="B12" s="24">
        <v>3500</v>
      </c>
      <c r="C12" s="24">
        <v>0</v>
      </c>
      <c r="D12" s="28">
        <f t="shared" si="0"/>
        <v>42000</v>
      </c>
      <c r="E12" s="28">
        <f t="shared" si="1"/>
        <v>43260</v>
      </c>
      <c r="F12" s="28">
        <f t="shared" si="2"/>
        <v>44557.799999999996</v>
      </c>
      <c r="G12" s="28">
        <f t="shared" si="3"/>
        <v>45894.534</v>
      </c>
      <c r="H12" s="28">
        <f t="shared" si="4"/>
        <v>47271.370019999995</v>
      </c>
      <c r="I12" s="29">
        <f t="shared" si="5"/>
        <v>222983.70401999998</v>
      </c>
    </row>
    <row r="13" spans="1:9" x14ac:dyDescent="0.25">
      <c r="A13" s="23" t="s">
        <v>41</v>
      </c>
      <c r="B13" s="24">
        <v>1800</v>
      </c>
      <c r="C13" s="24">
        <v>0</v>
      </c>
      <c r="D13" s="25">
        <f t="shared" si="0"/>
        <v>21600</v>
      </c>
      <c r="E13" s="25">
        <f t="shared" si="1"/>
        <v>22248</v>
      </c>
      <c r="F13" s="25">
        <f t="shared" si="2"/>
        <v>22915.439999999999</v>
      </c>
      <c r="G13" s="25">
        <f t="shared" si="3"/>
        <v>23602.903200000001</v>
      </c>
      <c r="H13" s="25">
        <f t="shared" si="4"/>
        <v>24310.990296</v>
      </c>
      <c r="I13" s="26">
        <f t="shared" si="5"/>
        <v>114677.33349600001</v>
      </c>
    </row>
    <row r="14" spans="1:9" x14ac:dyDescent="0.25">
      <c r="A14" s="27" t="s">
        <v>42</v>
      </c>
      <c r="B14" s="24">
        <v>2000</v>
      </c>
      <c r="C14" s="24">
        <v>0</v>
      </c>
      <c r="D14" s="28">
        <f t="shared" si="0"/>
        <v>24000</v>
      </c>
      <c r="E14" s="28">
        <f t="shared" si="1"/>
        <v>24720</v>
      </c>
      <c r="F14" s="28">
        <f t="shared" si="2"/>
        <v>25461.599999999999</v>
      </c>
      <c r="G14" s="28">
        <f t="shared" si="3"/>
        <v>26225.448</v>
      </c>
      <c r="H14" s="28">
        <f t="shared" si="4"/>
        <v>27012.211439999999</v>
      </c>
      <c r="I14" s="29">
        <f t="shared" si="5"/>
        <v>127419.25944000001</v>
      </c>
    </row>
    <row r="15" spans="1:9" x14ac:dyDescent="0.25">
      <c r="A15" s="23" t="s">
        <v>43</v>
      </c>
      <c r="B15" s="24">
        <v>0</v>
      </c>
      <c r="C15" s="24">
        <v>12000</v>
      </c>
      <c r="D15" s="25">
        <f t="shared" si="0"/>
        <v>12000</v>
      </c>
      <c r="E15" s="25">
        <f t="shared" si="1"/>
        <v>0</v>
      </c>
      <c r="F15" s="25">
        <f t="shared" si="2"/>
        <v>0</v>
      </c>
      <c r="G15" s="25">
        <f t="shared" si="3"/>
        <v>0</v>
      </c>
      <c r="H15" s="25">
        <f t="shared" si="4"/>
        <v>0</v>
      </c>
      <c r="I15" s="26">
        <f t="shared" si="5"/>
        <v>12000</v>
      </c>
    </row>
    <row r="16" spans="1:9" x14ac:dyDescent="0.25">
      <c r="A16" s="27" t="s">
        <v>44</v>
      </c>
      <c r="B16" s="24">
        <v>1000</v>
      </c>
      <c r="C16" s="24">
        <v>0</v>
      </c>
      <c r="D16" s="28">
        <f t="shared" si="0"/>
        <v>12000</v>
      </c>
      <c r="E16" s="28">
        <f t="shared" si="1"/>
        <v>12360</v>
      </c>
      <c r="F16" s="28">
        <f t="shared" si="2"/>
        <v>12730.8</v>
      </c>
      <c r="G16" s="28">
        <f t="shared" si="3"/>
        <v>13112.724</v>
      </c>
      <c r="H16" s="28">
        <f t="shared" si="4"/>
        <v>13506.10572</v>
      </c>
      <c r="I16" s="29">
        <f t="shared" si="5"/>
        <v>63709.629720000004</v>
      </c>
    </row>
    <row r="17" spans="1:9" x14ac:dyDescent="0.25">
      <c r="A17" s="30" t="s">
        <v>45</v>
      </c>
      <c r="B17" s="31"/>
      <c r="C17" s="31"/>
      <c r="D17" s="32">
        <f>SUM(D11:D16)</f>
        <v>149600</v>
      </c>
      <c r="E17" s="32">
        <f>SUM(E11:E16)</f>
        <v>102588</v>
      </c>
      <c r="F17" s="32">
        <f>SUM(F11:F16)</f>
        <v>105665.64</v>
      </c>
      <c r="G17" s="32">
        <f>SUM(G11:G16)</f>
        <v>108835.60920000001</v>
      </c>
      <c r="H17" s="32">
        <f>SUM(H11:H16)</f>
        <v>112100.67747599998</v>
      </c>
      <c r="I17" s="32">
        <f t="shared" si="5"/>
        <v>578789.926676</v>
      </c>
    </row>
    <row r="18" spans="1:9" x14ac:dyDescent="0.25">
      <c r="A18" s="18" t="s">
        <v>46</v>
      </c>
      <c r="B18" s="33"/>
      <c r="C18" s="33"/>
      <c r="D18" s="34">
        <f>D17*$B$5</f>
        <v>82280</v>
      </c>
      <c r="E18" s="34">
        <f>E17*$B$5</f>
        <v>56423.4</v>
      </c>
      <c r="F18" s="34">
        <f>F17*$B$5</f>
        <v>58116.102000000006</v>
      </c>
      <c r="G18" s="34">
        <f>G17*$B$5</f>
        <v>59859.585060000005</v>
      </c>
      <c r="H18" s="34">
        <f>H17*$B$5</f>
        <v>61655.372611799998</v>
      </c>
      <c r="I18" s="34">
        <f t="shared" si="5"/>
        <v>318334.45967180002</v>
      </c>
    </row>
    <row r="19" spans="1:9" x14ac:dyDescent="0.25">
      <c r="A19" s="35" t="s">
        <v>47</v>
      </c>
      <c r="B19" s="36"/>
      <c r="C19" s="36"/>
      <c r="D19" s="37">
        <f t="shared" ref="D19:I19" si="6">D17+D18</f>
        <v>231880</v>
      </c>
      <c r="E19" s="37">
        <f t="shared" si="6"/>
        <v>159011.4</v>
      </c>
      <c r="F19" s="37">
        <f t="shared" si="6"/>
        <v>163781.742</v>
      </c>
      <c r="G19" s="37">
        <f t="shared" si="6"/>
        <v>168695.19426000002</v>
      </c>
      <c r="H19" s="37">
        <f t="shared" si="6"/>
        <v>173756.05008779999</v>
      </c>
      <c r="I19" s="37">
        <f t="shared" si="6"/>
        <v>897124.38634780003</v>
      </c>
    </row>
    <row r="21" spans="1:9" x14ac:dyDescent="0.25">
      <c r="A21" s="1" t="s">
        <v>48</v>
      </c>
      <c r="B21" s="1"/>
      <c r="C21" s="1"/>
      <c r="D21" s="1"/>
      <c r="E21" s="1"/>
      <c r="F21" s="1"/>
      <c r="G21" s="1"/>
      <c r="H21" s="1"/>
      <c r="I21" s="1"/>
    </row>
    <row r="22" spans="1:9" ht="43.5" customHeight="1" x14ac:dyDescent="0.25">
      <c r="A22" s="42" t="s">
        <v>49</v>
      </c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</sheetData>
  <mergeCells count="9">
    <mergeCell ref="C7:I7"/>
    <mergeCell ref="A9:I9"/>
    <mergeCell ref="A21:I21"/>
    <mergeCell ref="A22:I23"/>
    <mergeCell ref="A1:I1"/>
    <mergeCell ref="A2:I2"/>
    <mergeCell ref="A4:I4"/>
    <mergeCell ref="C5:I5"/>
    <mergeCell ref="C6:I6"/>
  </mergeCells>
  <printOptions horizontalCentered="1"/>
  <pageMargins left="0.4" right="0.4" top="0.5" bottom="0.5" header="0.511811023622047" footer="0.511811023622047"/>
  <pageSetup scale="87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1"/>
  <sheetViews>
    <sheetView showGridLines="0" zoomScaleNormal="100" workbookViewId="0">
      <selection activeCell="J16" sqref="J16"/>
    </sheetView>
  </sheetViews>
  <sheetFormatPr defaultColWidth="8.7109375" defaultRowHeight="15" x14ac:dyDescent="0.25"/>
  <cols>
    <col min="1" max="1" width="52" customWidth="1"/>
    <col min="2" max="6" width="13" customWidth="1"/>
    <col min="7" max="7" width="14" customWidth="1"/>
  </cols>
  <sheetData>
    <row r="1" spans="1:7" ht="27.75" customHeight="1" x14ac:dyDescent="0.25">
      <c r="A1" s="5" t="s">
        <v>50</v>
      </c>
      <c r="B1" s="5"/>
      <c r="C1" s="5"/>
      <c r="D1" s="5"/>
      <c r="E1" s="5"/>
      <c r="F1" s="5"/>
      <c r="G1" s="5"/>
    </row>
    <row r="2" spans="1:7" x14ac:dyDescent="0.25">
      <c r="A2" s="4" t="s">
        <v>51</v>
      </c>
      <c r="B2" s="4"/>
      <c r="C2" s="4"/>
      <c r="D2" s="4"/>
      <c r="E2" s="4"/>
      <c r="F2" s="4"/>
      <c r="G2" s="4"/>
    </row>
    <row r="4" spans="1:7" ht="21.75" customHeight="1" x14ac:dyDescent="0.25">
      <c r="A4" s="21" t="s">
        <v>52</v>
      </c>
      <c r="B4" s="22" t="s">
        <v>33</v>
      </c>
      <c r="C4" s="22" t="s">
        <v>34</v>
      </c>
      <c r="D4" s="22" t="s">
        <v>35</v>
      </c>
      <c r="E4" s="22" t="s">
        <v>36</v>
      </c>
      <c r="F4" s="22" t="s">
        <v>37</v>
      </c>
      <c r="G4" s="22" t="s">
        <v>38</v>
      </c>
    </row>
    <row r="5" spans="1:7" x14ac:dyDescent="0.25">
      <c r="A5" s="23" t="s">
        <v>53</v>
      </c>
      <c r="B5" s="38">
        <f>'Grant Budget'!D17</f>
        <v>149600</v>
      </c>
      <c r="C5" s="38">
        <f>'Grant Budget'!E17</f>
        <v>102588</v>
      </c>
      <c r="D5" s="38">
        <f>'Grant Budget'!F17</f>
        <v>105665.64</v>
      </c>
      <c r="E5" s="38">
        <f>'Grant Budget'!G17</f>
        <v>108835.60920000001</v>
      </c>
      <c r="F5" s="38">
        <f>'Grant Budget'!H17</f>
        <v>112100.67747599998</v>
      </c>
      <c r="G5" s="39">
        <f>SUM(B5:F5)</f>
        <v>578789.926676</v>
      </c>
    </row>
    <row r="6" spans="1:7" x14ac:dyDescent="0.25">
      <c r="A6" s="27" t="s">
        <v>54</v>
      </c>
      <c r="B6" s="24">
        <v>150000</v>
      </c>
      <c r="C6" s="24">
        <v>128000</v>
      </c>
      <c r="D6" s="24">
        <v>132000</v>
      </c>
      <c r="E6" s="24">
        <v>136000</v>
      </c>
      <c r="F6" s="24">
        <v>140000</v>
      </c>
      <c r="G6" s="29">
        <f>SUM(B6:F6)</f>
        <v>686000</v>
      </c>
    </row>
    <row r="7" spans="1:7" x14ac:dyDescent="0.25">
      <c r="A7" s="30" t="s">
        <v>55</v>
      </c>
      <c r="B7" s="32">
        <f t="shared" ref="B7:G7" si="0">B6-B5</f>
        <v>400</v>
      </c>
      <c r="C7" s="32">
        <f t="shared" si="0"/>
        <v>25412</v>
      </c>
      <c r="D7" s="32">
        <f t="shared" si="0"/>
        <v>26334.36</v>
      </c>
      <c r="E7" s="32">
        <f t="shared" si="0"/>
        <v>27164.390799999994</v>
      </c>
      <c r="F7" s="32">
        <f t="shared" si="0"/>
        <v>27899.322524000017</v>
      </c>
      <c r="G7" s="32">
        <f t="shared" si="0"/>
        <v>107210.073324</v>
      </c>
    </row>
    <row r="8" spans="1:7" x14ac:dyDescent="0.25">
      <c r="A8" s="18" t="s">
        <v>56</v>
      </c>
      <c r="B8" s="40">
        <f t="shared" ref="B8:G8" si="1">IFERROR(B7/B6,0)</f>
        <v>2.6666666666666666E-3</v>
      </c>
      <c r="C8" s="40">
        <f t="shared" si="1"/>
        <v>0.19853124999999999</v>
      </c>
      <c r="D8" s="40">
        <f t="shared" si="1"/>
        <v>0.19950272727272728</v>
      </c>
      <c r="E8" s="40">
        <f t="shared" si="1"/>
        <v>0.19973816764705879</v>
      </c>
      <c r="F8" s="40">
        <f t="shared" si="1"/>
        <v>0.1992808751714287</v>
      </c>
      <c r="G8" s="40">
        <f t="shared" si="1"/>
        <v>0.1562829057201166</v>
      </c>
    </row>
    <row r="10" spans="1:7" x14ac:dyDescent="0.25">
      <c r="A10" s="43" t="s">
        <v>57</v>
      </c>
      <c r="B10" s="43"/>
      <c r="C10" s="43"/>
      <c r="D10" s="43"/>
      <c r="E10" s="43"/>
      <c r="F10" s="43"/>
      <c r="G10" s="43"/>
    </row>
    <row r="11" spans="1:7" x14ac:dyDescent="0.25">
      <c r="A11" s="41" t="s">
        <v>58</v>
      </c>
      <c r="B11" s="44" t="s">
        <v>59</v>
      </c>
      <c r="C11" s="44"/>
      <c r="D11" s="44"/>
      <c r="E11" s="44"/>
      <c r="F11" s="44"/>
      <c r="G11" s="44"/>
    </row>
    <row r="12" spans="1:7" x14ac:dyDescent="0.25">
      <c r="A12" s="41" t="s">
        <v>58</v>
      </c>
      <c r="B12" s="44" t="s">
        <v>60</v>
      </c>
      <c r="C12" s="44"/>
      <c r="D12" s="44"/>
      <c r="E12" s="44"/>
      <c r="F12" s="44"/>
      <c r="G12" s="44"/>
    </row>
    <row r="13" spans="1:7" x14ac:dyDescent="0.25">
      <c r="A13" s="41" t="s">
        <v>58</v>
      </c>
      <c r="B13" s="44" t="s">
        <v>61</v>
      </c>
      <c r="C13" s="44"/>
      <c r="D13" s="44"/>
      <c r="E13" s="44"/>
      <c r="F13" s="44"/>
      <c r="G13" s="44"/>
    </row>
    <row r="14" spans="1:7" x14ac:dyDescent="0.25">
      <c r="A14" s="41" t="s">
        <v>58</v>
      </c>
      <c r="B14" s="44" t="s">
        <v>62</v>
      </c>
      <c r="C14" s="44"/>
      <c r="D14" s="44"/>
      <c r="E14" s="44"/>
      <c r="F14" s="44"/>
      <c r="G14" s="44"/>
    </row>
    <row r="15" spans="1:7" x14ac:dyDescent="0.25">
      <c r="A15" s="41" t="s">
        <v>58</v>
      </c>
      <c r="B15" s="44" t="s">
        <v>63</v>
      </c>
      <c r="C15" s="44"/>
      <c r="D15" s="44"/>
      <c r="E15" s="44"/>
      <c r="F15" s="44"/>
      <c r="G15" s="44"/>
    </row>
    <row r="17" spans="1:7" ht="55.5" customHeight="1" x14ac:dyDescent="0.25">
      <c r="A17" s="45" t="s">
        <v>64</v>
      </c>
      <c r="B17" s="45"/>
      <c r="C17" s="45"/>
      <c r="D17" s="45"/>
      <c r="E17" s="45"/>
      <c r="F17" s="45"/>
      <c r="G17" s="45"/>
    </row>
    <row r="18" spans="1:7" x14ac:dyDescent="0.25">
      <c r="A18" s="45"/>
      <c r="B18" s="45"/>
      <c r="C18" s="45"/>
      <c r="D18" s="45"/>
      <c r="E18" s="45"/>
      <c r="F18" s="45"/>
      <c r="G18" s="45"/>
    </row>
    <row r="19" spans="1:7" x14ac:dyDescent="0.25">
      <c r="A19" s="45"/>
      <c r="B19" s="45"/>
      <c r="C19" s="45"/>
      <c r="D19" s="45"/>
      <c r="E19" s="45"/>
      <c r="F19" s="45"/>
      <c r="G19" s="45"/>
    </row>
    <row r="21" spans="1:7" x14ac:dyDescent="0.25">
      <c r="A21" s="7" t="s">
        <v>65</v>
      </c>
      <c r="B21" s="7"/>
      <c r="C21" s="7"/>
      <c r="D21" s="7"/>
      <c r="E21" s="7"/>
      <c r="F21" s="7"/>
      <c r="G21" s="7"/>
    </row>
  </sheetData>
  <mergeCells count="10">
    <mergeCell ref="B13:G13"/>
    <mergeCell ref="B14:G14"/>
    <mergeCell ref="B15:G15"/>
    <mergeCell ref="A17:G19"/>
    <mergeCell ref="A21:G21"/>
    <mergeCell ref="A1:G1"/>
    <mergeCell ref="A2:G2"/>
    <mergeCell ref="A10:G10"/>
    <mergeCell ref="B11:G11"/>
    <mergeCell ref="B12:G12"/>
  </mergeCells>
  <printOptions horizontalCentered="1"/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Grant Budget</vt:lpstr>
      <vt:lpstr>DIY vs Bundled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IT-CNP</cp:lastModifiedBy>
  <cp:revision>0</cp:revision>
  <cp:lastPrinted>2026-07-07T14:17:45Z</cp:lastPrinted>
  <dcterms:created xsi:type="dcterms:W3CDTF">2026-07-07T14:12:09Z</dcterms:created>
  <dcterms:modified xsi:type="dcterms:W3CDTF">2026-07-07T14:20:10Z</dcterms:modified>
  <dc:language>en-US</dc:language>
</cp:coreProperties>
</file>